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ระเมินผลการปฏิบัติราชการ 61\ประเมิน พอ 1 ปี 61\"/>
    </mc:Choice>
  </mc:AlternateContent>
  <bookViews>
    <workbookView xWindow="0" yWindow="120" windowWidth="20490" windowHeight="7440" firstSheet="2" activeTab="8"/>
  </bookViews>
  <sheets>
    <sheet name="ตัวชี้วัดที่ 1" sheetId="5" r:id="rId1"/>
    <sheet name="ตัวชี้วัดที่ 2" sheetId="9" r:id="rId2"/>
    <sheet name="ตัวชี้วัดที่3" sheetId="2" r:id="rId3"/>
    <sheet name="ตัวชี้วัดที่ 4" sheetId="7" r:id="rId4"/>
    <sheet name="ตัวชี้วัดที่ 5 " sheetId="4" r:id="rId5"/>
    <sheet name="ตัวชี้วัดที่ 6" sheetId="8" r:id="rId6"/>
    <sheet name="ตัวชี้วัดที่ 7" sheetId="1" r:id="rId7"/>
    <sheet name="ตัวชี้วัดที่ 8" sheetId="10" r:id="rId8"/>
    <sheet name="ตัวชี้วัดที่ 9 " sheetId="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F11" i="7"/>
  <c r="F10" i="7"/>
  <c r="F9" i="7"/>
  <c r="F8" i="7"/>
  <c r="F7" i="7"/>
  <c r="F6" i="7"/>
  <c r="F5" i="7"/>
  <c r="E19" i="9" l="1"/>
  <c r="D19" i="9"/>
  <c r="G12" i="5" l="1"/>
  <c r="C7" i="5"/>
  <c r="H9" i="5"/>
  <c r="G11" i="5" l="1"/>
  <c r="G13" i="5" s="1"/>
  <c r="F11" i="5"/>
  <c r="F13" i="5" s="1"/>
  <c r="D11" i="5"/>
  <c r="D13" i="5" s="1"/>
  <c r="B11" i="5"/>
  <c r="B13" i="5" s="1"/>
  <c r="H10" i="5"/>
  <c r="E7" i="5"/>
  <c r="C8" i="5"/>
  <c r="C11" i="5" s="1"/>
  <c r="C13" i="5" s="1"/>
  <c r="H12" i="5"/>
  <c r="H8" i="5" l="1"/>
  <c r="H7" i="5"/>
  <c r="H11" i="5" s="1"/>
  <c r="H13" i="5" s="1"/>
  <c r="E11" i="5"/>
  <c r="E13" i="5" s="1"/>
  <c r="B12" i="3"/>
  <c r="G19" i="2" l="1"/>
  <c r="F19" i="2"/>
  <c r="E19" i="2"/>
  <c r="D19" i="2"/>
  <c r="C19" i="2"/>
  <c r="B19" i="2"/>
  <c r="H18" i="2"/>
  <c r="H17" i="2"/>
  <c r="H16" i="2"/>
  <c r="H15" i="2"/>
  <c r="H14" i="2"/>
  <c r="H13" i="2"/>
  <c r="H12" i="2"/>
  <c r="H11" i="2"/>
  <c r="H10" i="2"/>
  <c r="H9" i="2"/>
  <c r="H8" i="2"/>
  <c r="H7" i="2"/>
  <c r="H19" i="2" s="1"/>
  <c r="I14" i="1" l="1"/>
  <c r="I8" i="1"/>
  <c r="H9" i="1"/>
  <c r="I9" i="1" s="1"/>
  <c r="H10" i="1"/>
  <c r="I10" i="1" s="1"/>
  <c r="H11" i="1"/>
  <c r="I11" i="1" s="1"/>
  <c r="H12" i="1"/>
  <c r="I12" i="1" s="1"/>
  <c r="H13" i="1"/>
  <c r="I13" i="1" s="1"/>
  <c r="H8" i="1"/>
  <c r="H15" i="1" s="1"/>
  <c r="G15" i="1"/>
  <c r="F15" i="1" l="1"/>
  <c r="I15" i="1" l="1"/>
  <c r="E15" i="1"/>
  <c r="D15" i="1"/>
  <c r="C15" i="1"/>
</calcChain>
</file>

<file path=xl/sharedStrings.xml><?xml version="1.0" encoding="utf-8"?>
<sst xmlns="http://schemas.openxmlformats.org/spreadsheetml/2006/main" count="242" uniqueCount="167">
  <si>
    <t>แบบประมาณการการเบิกจ่ายงบประมาณกองทุนพัฒนาบทบาทสตรี</t>
  </si>
  <si>
    <t>ตัวชี้วัดที่ 7 ระดับความสำเร็จของการดำเนินงานกองทุนพัฒนาบทบาทสตรี</t>
  </si>
  <si>
    <t>ที่</t>
  </si>
  <si>
    <t>อำเภอ</t>
  </si>
  <si>
    <t>จำนวนตำบล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</si>
  <si>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</si>
  <si>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</si>
  <si>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</si>
  <si>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</si>
  <si>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</si>
  <si>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</si>
  <si>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 xml:space="preserve">งบอุดหนุน  </t>
  </si>
  <si>
    <t>รวมเป็นเงินทั้งสิ้น</t>
  </si>
  <si>
    <t>การเบิกจ่าย 70 %</t>
  </si>
  <si>
    <t>รวม</t>
  </si>
  <si>
    <t>ภายในไตรมาส 2</t>
  </si>
  <si>
    <t xml:space="preserve"> (มีนาคม 2561)</t>
  </si>
  <si>
    <t>เงินทุนหมุนเวียน  12 ล้าน</t>
  </si>
  <si>
    <t>จัดสรรเท่ากัน</t>
  </si>
  <si>
    <t xml:space="preserve"> ทุกอำเภอ</t>
  </si>
  <si>
    <t>จัดสรรแปรผันตามจำนวน</t>
  </si>
  <si>
    <t xml:space="preserve"> สตรีที่มีสิทิ์กู้เงิน</t>
  </si>
  <si>
    <t>3 ล้านบาท</t>
  </si>
  <si>
    <t>งบบริหาร</t>
  </si>
  <si>
    <t>จังหวัด</t>
  </si>
  <si>
    <t>-</t>
  </si>
  <si>
    <t>แบบประมาณการรายได้จากการจำหน่ายสินค้าหนึ่งตำบล หนึ่งผลิตภัณฑ์ (เพิ่มขึ้นร้อยละ 20)</t>
  </si>
  <si>
    <t>ประจำปีงบประมาณ พ.ศ. ๒๕61</t>
  </si>
  <si>
    <t xml:space="preserve"> จำนวน 6 อำเภอ  จังหวัดสิงห์บุรี</t>
  </si>
  <si>
    <t>เดือน</t>
  </si>
  <si>
    <t>อ.เมือง</t>
  </si>
  <si>
    <t>อ.อินทร์บุรี</t>
  </si>
  <si>
    <t>อ.พรหมบุรี</t>
  </si>
  <si>
    <t>อ.บางระจัน</t>
  </si>
  <si>
    <t>อ.ค่ายบางระจัน</t>
  </si>
  <si>
    <t>อ.ท่าช้าง</t>
  </si>
  <si>
    <t>รวมทั้งสิ้น</t>
  </si>
  <si>
    <t xml:space="preserve"> ตุลาคม ๒๕60</t>
  </si>
  <si>
    <t xml:space="preserve"> พฤศจิกายน ๒๕60</t>
  </si>
  <si>
    <t xml:space="preserve"> ธันวาคม ๒๕60</t>
  </si>
  <si>
    <t xml:space="preserve"> มกราคม ๒๕61</t>
  </si>
  <si>
    <t xml:space="preserve"> กุมภาพันธ์ ๒๕61</t>
  </si>
  <si>
    <t xml:space="preserve"> มีนาคม ๒๕61</t>
  </si>
  <si>
    <t xml:space="preserve"> เมษายน ๒๕61</t>
  </si>
  <si>
    <t xml:space="preserve"> พฤษภาคม ๒๕61</t>
  </si>
  <si>
    <t xml:space="preserve"> มิถุนายน ๒๕61</t>
  </si>
  <si>
    <t xml:space="preserve"> กรกฎาคม ๒๕61</t>
  </si>
  <si>
    <t xml:space="preserve"> สิงหาคม ๒๕61</t>
  </si>
  <si>
    <t xml:space="preserve"> กันยายน ๒๕61</t>
  </si>
  <si>
    <t>เป้าหมายการจัดเก็บข้อมูล จปฐ. ปี 2561</t>
  </si>
  <si>
    <t>รวมทั้งจังหวัด</t>
  </si>
  <si>
    <t>เป้าการพัฒนากลุ่มเป้าหมาย</t>
  </si>
  <si>
    <t>1.กลุ่มเกษตรกรผักปลอดสารภัยบ้านดอนตะโหนด (เกษตร)</t>
  </si>
  <si>
    <t>2.กลุ่มวิสาหกิจชุมชนข้าวไรท์เบอร์รี่ (แปรรูป)</t>
  </si>
  <si>
    <t>3.หมู่บ้านท่องเที่ยววิถีชีวิตชุมชนบ้านดอนตะโหนด (ท่องเที่ยว)</t>
  </si>
  <si>
    <t>ประเภท</t>
  </si>
  <si>
    <t>เกษตร</t>
  </si>
  <si>
    <t>แปรรูป</t>
  </si>
  <si>
    <t>ท่องเที่ยว</t>
  </si>
  <si>
    <t>ค่ายบางระจัน (จำนวน 3 กลุ่มเป้าหมาย)</t>
  </si>
  <si>
    <t>อินทร์บุรี (จำนวน 1 กลุ่มเป้าหมาย)</t>
  </si>
  <si>
    <t>พรหมบุรี (จำนวน 1 กลุ่มเป้าหมาย)</t>
  </si>
  <si>
    <t>1.ท่องเที่ยววิถีชีวิต บ้านทองเอน ม. 1 (ท่องเที่ยว)</t>
  </si>
  <si>
    <t>1.  กลุ่มสัมมาชีพโภคาภิวัฒน์ ม.5 (แปรรูปปลาช่อน)</t>
  </si>
  <si>
    <t>ตัวชี้วัดที่ 3 รายได้จากการจำหน่ายผลิตภัณฑ์ชุมชน OTOP</t>
  </si>
  <si>
    <t>ตัวชี้วัดที่ 5 ระดับความสำเร็จของการขับเคลื่อนการพัฒนาเศรษฐกิจฐานรากและประชารัฐ</t>
  </si>
  <si>
    <t>ตัวชี้วัดที่ 6 ระดับความสำเร็จของการดำเนินงานสัมมาชีพชุมชน</t>
  </si>
  <si>
    <t>ตัวชี้วัดที่ 9 ระดับความสำเร็จของการบรรลุเป้าหมายการจัดเก็บข้อมูลความจำเป็นพื้นฐาน (จปฐ.) ประจำปี 2561</t>
  </si>
  <si>
    <t>ตัวชี้วัดที่ 1 ร้อยละของการเบิกจ่ายเงินงบประมาณ</t>
  </si>
  <si>
    <t>งบกิจกรรม/โครงการ</t>
  </si>
  <si>
    <t>งบประมาณรายจ่ายประจำปีงบประมาณ พ.ศ.2561</t>
  </si>
  <si>
    <t xml:space="preserve">ไตรมาสที่ 1-2 </t>
  </si>
  <si>
    <t>ค่าตอบแทนผู้นำ อช./อสพ.</t>
  </si>
  <si>
    <t>โครงการไทยนิยม ยั่งยืน</t>
  </si>
  <si>
    <t>จัดสรรค่าซ่อมเพิ่ม</t>
  </si>
  <si>
    <t>หัก เงินโอนกลับส่วนกลาง</t>
  </si>
  <si>
    <t xml:space="preserve">รวม </t>
  </si>
  <si>
    <t>โอนเบี้ยเลี้ยง พอ.คืนจังหวัด</t>
  </si>
  <si>
    <t>ตัวชี้วัดที่ 2 ร้อยละความสำเร็จตามแผนปฏิบัติการ และขับเคลื่อนตัวชี้วัดที่รับผิดชอบตามตัวชี้วัดในวาระกรมการพัฒนาชุมชน</t>
  </si>
  <si>
    <t>สรุปงบหน้าผลการอนุมัติโครงการตามยุทธศาสตร์การพัฒนาชุมชน ประจำปีงบประมาณ พ.ศ.2561</t>
  </si>
  <si>
    <t>ดำเนินการไตรมาส 1 - 2 (ต.ค.60 - มีนาคม 61)</t>
  </si>
  <si>
    <t>จังหวัดสิงห์บุรี</t>
  </si>
  <si>
    <t>ลำดับที่</t>
  </si>
  <si>
    <t>จำนวนโครงการที่อนุมัติ</t>
  </si>
  <si>
    <t>จำนวนเงิน</t>
  </si>
  <si>
    <t>กลุ่มงานส่งเสริมฯ</t>
  </si>
  <si>
    <t>กลุ่มงานสารสนเทศฯ</t>
  </si>
  <si>
    <t>กลุ่มงานยุทธศาสตร์ฯ</t>
  </si>
  <si>
    <t>ฝ่ายอำนวยการ</t>
  </si>
  <si>
    <t>ตัวชี้วัดที่ 8 ระดับความสำเร็จของกองทุนชุมชนที่สามารถหนุนเสริมสัมมาชีพครัวเรือน</t>
  </si>
  <si>
    <r>
      <rPr>
        <b/>
        <u/>
        <sz val="16"/>
        <rFont val="TH SarabunPSK"/>
        <family val="2"/>
      </rPr>
      <t xml:space="preserve">ระดับคะแนน 1 </t>
    </r>
    <r>
      <rPr>
        <sz val="16"/>
        <rFont val="TH SarabunPSK"/>
        <family val="2"/>
      </rPr>
      <t>: มีฐานข้อมูลกองทุนชุมชน/มีคณะทำงานจัดการกองทุนชุมชน/ประชุมสร้างความเข้าใจ</t>
    </r>
  </si>
  <si>
    <t xml:space="preserve">  63 กองทุน</t>
  </si>
  <si>
    <r>
      <rPr>
        <b/>
        <u/>
        <sz val="16"/>
        <rFont val="TH SarabunPSK"/>
        <family val="2"/>
      </rPr>
      <t>ระดับคะแนน 2</t>
    </r>
    <r>
      <rPr>
        <sz val="16"/>
        <rFont val="TH SarabunPSK"/>
        <family val="2"/>
      </rPr>
      <t xml:space="preserve"> : มีแผนปฏิบัติการขับเคลื่อนการดำเนินงานกองทุนชุมชนหนุนเสริมสัมมาชีพ</t>
    </r>
  </si>
  <si>
    <t>37 กองทุน</t>
  </si>
  <si>
    <t>49 กองทุน</t>
  </si>
  <si>
    <t>40 กองทุน</t>
  </si>
  <si>
    <t>14 กองทุน</t>
  </si>
  <si>
    <t>16 กองทุน</t>
  </si>
  <si>
    <t>219 กองทุน</t>
  </si>
  <si>
    <t xml:space="preserve">  63 แผน</t>
  </si>
  <si>
    <t>38 กองทุน</t>
  </si>
  <si>
    <t xml:space="preserve">มี </t>
  </si>
  <si>
    <r>
      <rPr>
        <b/>
        <u/>
        <sz val="16"/>
        <rFont val="TH SarabunPSK"/>
        <family val="2"/>
      </rPr>
      <t xml:space="preserve">ระดับคะแนน 3 </t>
    </r>
    <r>
      <rPr>
        <sz val="16"/>
        <rFont val="TH SarabunPSK"/>
        <family val="2"/>
      </rPr>
      <t>: มีการจัดประชุมร่วมกันระหว่างครัวเรือนสัมมาชีพกับกรรมการแหล่งทุนในชุมชน ได้ไม่น้อยกว่าร้อยละ 60</t>
    </r>
  </si>
  <si>
    <t>37 แผน</t>
  </si>
  <si>
    <t>49 แผน</t>
  </si>
  <si>
    <t>40 แผน</t>
  </si>
  <si>
    <t>14 แผน</t>
  </si>
  <si>
    <t>16 แผน</t>
  </si>
  <si>
    <t>23 กองทุน</t>
  </si>
  <si>
    <t>30 กองทุน</t>
  </si>
  <si>
    <t>24 กองทุน</t>
  </si>
  <si>
    <t>9 กองทุน</t>
  </si>
  <si>
    <t>10 กองทุน</t>
  </si>
  <si>
    <r>
      <rPr>
        <b/>
        <u/>
        <sz val="16"/>
        <rFont val="TH SarabunPSK"/>
        <family val="2"/>
      </rPr>
      <t xml:space="preserve">ระดับคะแนน 4 : </t>
    </r>
    <r>
      <rPr>
        <sz val="16"/>
        <rFont val="TH SarabunPSK"/>
        <family val="2"/>
      </rPr>
      <t>ในชุมชนมีการจัดประชุมร่วมกันระหว่างครัวเรือนสัมมาชีพกับกรรมการแหล่งทุนในชุมชน และมีครัวเรือนสัมมาชีพได้รับการสนับสนุนทุนหนุนเสริมอาชีพ</t>
    </r>
  </si>
  <si>
    <r>
      <rPr>
        <b/>
        <u/>
        <sz val="16"/>
        <rFont val="TH SarabunPSK"/>
        <family val="2"/>
      </rPr>
      <t>ระดับคะแนน 5 :</t>
    </r>
    <r>
      <rPr>
        <sz val="16"/>
        <rFont val="TH SarabunPSK"/>
        <family val="2"/>
      </rPr>
      <t xml:space="preserve"> ในชุมชนมีการจัดประชุมร่วมกันระหว่างครัวเรือนสัมมาชีพกับกรรมการแหล่งทุนในชุมชน และมีครัวเรือนสัมมาชีพได้รับการสนับสนุนหนุนทุนเสริมอาชีพ 3-5 รายขึ้นไป และมีสรุปผลการดำเนินงานและรายงานผลตามแบบฟอร์มที่กรมฯ กำหนด</t>
    </r>
  </si>
  <si>
    <t>3-5 รายขึ้นไป</t>
  </si>
  <si>
    <t>ตัวชี้วัดที่ 4 ร้อยละของผู้ผลิต ผู้ประกอบการ OTOP ที่ลงทะเบียนเพิ่มขึ้น 5%</t>
  </si>
  <si>
    <t>จำนวนผู้ประกอบการที่ขึ้นทะเบียน (ราย)</t>
  </si>
  <si>
    <t>เป้าหมายปี 2561</t>
  </si>
  <si>
    <t>ชุมชน</t>
  </si>
  <si>
    <t>เจ้าของรายเดียว</t>
  </si>
  <si>
    <t>SME</t>
  </si>
  <si>
    <t>เพิ่มขึ้นร้อยละ 5</t>
  </si>
  <si>
    <t>เมือง</t>
  </si>
  <si>
    <t>ประชาชนเป้าหมายได้รับการส่งเสริมอาชีพตามแนวทางการสร้างสัมมาชีพชุมชน</t>
  </si>
  <si>
    <t>จำนวนเป้าหมายทั้งหมด</t>
  </si>
  <si>
    <t>ระดับ 1 (ไม่น้อยกว่า60%)</t>
  </si>
  <si>
    <t>ระดับ 2  (ไม่น้อยกว่า60%)</t>
  </si>
  <si>
    <t>ระดับ 3 (ไม่น้อยกว่า60%)</t>
  </si>
  <si>
    <t>ระดับ 4  (ไม่น้อยกว่า60%)</t>
  </si>
  <si>
    <t>ระดับ 5 (ไม่น้อยกว่า60%)</t>
  </si>
  <si>
    <t>1,040 คน</t>
  </si>
  <si>
    <t>624 คน</t>
  </si>
  <si>
    <t xml:space="preserve">728 คน </t>
  </si>
  <si>
    <t>832 คน</t>
  </si>
  <si>
    <t>936 คน</t>
  </si>
  <si>
    <t xml:space="preserve"> 1,040 คน</t>
  </si>
  <si>
    <t xml:space="preserve">1,638 คน </t>
  </si>
  <si>
    <t>983 คน</t>
  </si>
  <si>
    <t>1,311 คน</t>
  </si>
  <si>
    <t>1,475 คน</t>
  </si>
  <si>
    <t>1,638 คน</t>
  </si>
  <si>
    <t>962 คน</t>
  </si>
  <si>
    <t>578 คน</t>
  </si>
  <si>
    <t>674 คน</t>
  </si>
  <si>
    <t>770 คน</t>
  </si>
  <si>
    <t>866 คน</t>
  </si>
  <si>
    <t>1,274 คน</t>
  </si>
  <si>
    <t>765 คน</t>
  </si>
  <si>
    <t>892 คน</t>
  </si>
  <si>
    <t>1,020 คน</t>
  </si>
  <si>
    <t>1,147 คน</t>
  </si>
  <si>
    <t>768 คน</t>
  </si>
  <si>
    <t>364 คน</t>
  </si>
  <si>
    <t>219 คน</t>
  </si>
  <si>
    <t>255 คน</t>
  </si>
  <si>
    <t>292 คน</t>
  </si>
  <si>
    <t>328 คน</t>
  </si>
  <si>
    <t>416 คน</t>
  </si>
  <si>
    <t>250 คน</t>
  </si>
  <si>
    <t>333 คน</t>
  </si>
  <si>
    <t>375 คน</t>
  </si>
  <si>
    <t>5,694 คน</t>
  </si>
  <si>
    <t>3419 คน</t>
  </si>
  <si>
    <t>4,152 คน</t>
  </si>
  <si>
    <t>4,722 คน</t>
  </si>
  <si>
    <t>5,109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</si>
</sst>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/>
    <xf numFmtId="4" fontId="5" fillId="0" borderId="10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4" fontId="5" fillId="0" borderId="18" xfId="1" applyNumberFormat="1" applyFont="1" applyBorder="1" applyAlignment="1">
      <alignment horizontal="center" vertical="center"/>
    </xf>
    <xf numFmtId="0" fontId="5" fillId="0" borderId="19" xfId="0" applyFont="1" applyBorder="1"/>
    <xf numFmtId="4" fontId="5" fillId="0" borderId="1" xfId="1" applyNumberFormat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/>
    </xf>
    <xf numFmtId="4" fontId="4" fillId="0" borderId="18" xfId="1" applyNumberFormat="1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9" xfId="1" applyNumberFormat="1" applyFont="1" applyBorder="1" applyAlignment="1">
      <alignment horizontal="center"/>
    </xf>
    <xf numFmtId="187" fontId="2" fillId="0" borderId="9" xfId="1" applyNumberFormat="1" applyFont="1" applyBorder="1" applyAlignment="1"/>
    <xf numFmtId="187" fontId="2" fillId="0" borderId="2" xfId="0" applyNumberFormat="1" applyFont="1" applyBorder="1" applyAlignment="1">
      <alignment horizontal="center"/>
    </xf>
    <xf numFmtId="187" fontId="2" fillId="0" borderId="0" xfId="1" applyNumberFormat="1" applyFont="1" applyBorder="1" applyAlignment="1"/>
    <xf numFmtId="187" fontId="2" fillId="0" borderId="12" xfId="1" applyNumberFormat="1" applyFont="1" applyBorder="1" applyAlignment="1">
      <alignment horizontal="center"/>
    </xf>
    <xf numFmtId="187" fontId="2" fillId="0" borderId="12" xfId="1" applyNumberFormat="1" applyFont="1" applyBorder="1" applyAlignment="1"/>
    <xf numFmtId="187" fontId="2" fillId="0" borderId="4" xfId="0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10" xfId="1" applyNumberFormat="1" applyFont="1" applyBorder="1" applyAlignment="1"/>
    <xf numFmtId="187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87" fontId="3" fillId="0" borderId="1" xfId="1" applyNumberFormat="1" applyFont="1" applyBorder="1" applyAlignment="1"/>
    <xf numFmtId="187" fontId="3" fillId="0" borderId="10" xfId="0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justify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4" fillId="0" borderId="0" xfId="0" applyFont="1"/>
    <xf numFmtId="0" fontId="5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87" fontId="5" fillId="0" borderId="10" xfId="1" applyNumberFormat="1" applyFont="1" applyBorder="1"/>
    <xf numFmtId="187" fontId="5" fillId="0" borderId="10" xfId="1" applyNumberFormat="1" applyFont="1" applyBorder="1" applyAlignment="1">
      <alignment horizontal="center"/>
    </xf>
    <xf numFmtId="187" fontId="2" fillId="0" borderId="1" xfId="0" applyNumberFormat="1" applyFont="1" applyBorder="1"/>
    <xf numFmtId="187" fontId="5" fillId="0" borderId="5" xfId="1" applyNumberFormat="1" applyFont="1" applyBorder="1"/>
    <xf numFmtId="187" fontId="5" fillId="0" borderId="18" xfId="1" applyNumberFormat="1" applyFont="1" applyBorder="1"/>
    <xf numFmtId="187" fontId="5" fillId="0" borderId="1" xfId="1" applyNumberFormat="1" applyFont="1" applyBorder="1"/>
    <xf numFmtId="187" fontId="5" fillId="0" borderId="1" xfId="1" applyNumberFormat="1" applyFont="1" applyBorder="1" applyAlignment="1">
      <alignment horizontal="center"/>
    </xf>
    <xf numFmtId="187" fontId="5" fillId="0" borderId="7" xfId="1" applyNumberFormat="1" applyFont="1" applyBorder="1"/>
    <xf numFmtId="187" fontId="5" fillId="0" borderId="1" xfId="1" applyNumberFormat="1" applyFont="1" applyFill="1" applyBorder="1"/>
    <xf numFmtId="187" fontId="2" fillId="0" borderId="1" xfId="1" applyNumberFormat="1" applyFont="1" applyBorder="1"/>
    <xf numFmtId="0" fontId="5" fillId="0" borderId="20" xfId="0" applyFont="1" applyBorder="1"/>
    <xf numFmtId="187" fontId="5" fillId="0" borderId="9" xfId="1" applyNumberFormat="1" applyFont="1" applyBorder="1"/>
    <xf numFmtId="187" fontId="5" fillId="0" borderId="9" xfId="1" applyNumberFormat="1" applyFont="1" applyBorder="1" applyAlignment="1">
      <alignment horizontal="center"/>
    </xf>
    <xf numFmtId="187" fontId="2" fillId="0" borderId="21" xfId="1" applyNumberFormat="1" applyFont="1" applyBorder="1"/>
    <xf numFmtId="187" fontId="5" fillId="0" borderId="2" xfId="1" applyNumberFormat="1" applyFont="1" applyBorder="1"/>
    <xf numFmtId="0" fontId="4" fillId="0" borderId="13" xfId="0" applyFont="1" applyBorder="1" applyAlignment="1">
      <alignment horizontal="center"/>
    </xf>
    <xf numFmtId="187" fontId="4" fillId="0" borderId="14" xfId="0" applyNumberFormat="1" applyFont="1" applyBorder="1" applyAlignment="1">
      <alignment horizontal="center"/>
    </xf>
    <xf numFmtId="187" fontId="4" fillId="0" borderId="14" xfId="1" applyNumberFormat="1" applyFont="1" applyBorder="1"/>
    <xf numFmtId="187" fontId="4" fillId="0" borderId="14" xfId="0" applyNumberFormat="1" applyFont="1" applyBorder="1"/>
    <xf numFmtId="187" fontId="4" fillId="0" borderId="15" xfId="0" applyNumberFormat="1" applyFont="1" applyBorder="1"/>
    <xf numFmtId="187" fontId="4" fillId="0" borderId="16" xfId="0" applyNumberFormat="1" applyFont="1" applyBorder="1"/>
    <xf numFmtId="0" fontId="8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8" fillId="0" borderId="22" xfId="0" applyFont="1" applyBorder="1" applyAlignment="1">
      <alignment horizontal="center"/>
    </xf>
    <xf numFmtId="187" fontId="2" fillId="0" borderId="22" xfId="1" applyNumberFormat="1" applyFont="1" applyBorder="1" applyAlignment="1">
      <alignment horizontal="center"/>
    </xf>
    <xf numFmtId="43" fontId="2" fillId="0" borderId="22" xfId="1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8" fillId="0" borderId="23" xfId="0" applyFont="1" applyBorder="1" applyAlignment="1">
      <alignment horizontal="center"/>
    </xf>
    <xf numFmtId="187" fontId="2" fillId="0" borderId="23" xfId="1" applyNumberFormat="1" applyFont="1" applyBorder="1" applyAlignment="1">
      <alignment horizontal="center"/>
    </xf>
    <xf numFmtId="43" fontId="2" fillId="0" borderId="23" xfId="1" applyFont="1" applyBorder="1"/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187" fontId="2" fillId="0" borderId="24" xfId="1" applyNumberFormat="1" applyFont="1" applyBorder="1" applyAlignment="1">
      <alignment horizontal="center"/>
    </xf>
    <xf numFmtId="43" fontId="2" fillId="0" borderId="24" xfId="1" applyFont="1" applyBorder="1"/>
    <xf numFmtId="0" fontId="2" fillId="0" borderId="12" xfId="0" applyFont="1" applyBorder="1"/>
    <xf numFmtId="43" fontId="2" fillId="0" borderId="12" xfId="1" applyFont="1" applyBorder="1"/>
    <xf numFmtId="187" fontId="3" fillId="0" borderId="23" xfId="0" applyNumberFormat="1" applyFont="1" applyBorder="1"/>
    <xf numFmtId="43" fontId="3" fillId="0" borderId="23" xfId="1" applyFont="1" applyBorder="1"/>
    <xf numFmtId="0" fontId="9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0" fontId="9" fillId="0" borderId="0" xfId="0" applyFont="1"/>
    <xf numFmtId="4" fontId="9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4" sqref="A4:H4"/>
    </sheetView>
  </sheetViews>
  <sheetFormatPr defaultRowHeight="21" x14ac:dyDescent="0.35"/>
  <cols>
    <col min="1" max="1" width="22.875" style="1" customWidth="1"/>
    <col min="2" max="8" width="13.25" style="17" customWidth="1"/>
    <col min="9" max="16384" width="9" style="1"/>
  </cols>
  <sheetData>
    <row r="1" spans="1:8" x14ac:dyDescent="0.35">
      <c r="A1" s="2" t="s">
        <v>68</v>
      </c>
    </row>
    <row r="2" spans="1:8" x14ac:dyDescent="0.35">
      <c r="A2" s="133" t="s">
        <v>70</v>
      </c>
      <c r="B2" s="133"/>
      <c r="C2" s="133"/>
      <c r="D2" s="133"/>
      <c r="E2" s="133"/>
      <c r="F2" s="133"/>
      <c r="G2" s="133"/>
      <c r="H2" s="133"/>
    </row>
    <row r="3" spans="1:8" x14ac:dyDescent="0.35">
      <c r="A3" s="133" t="s">
        <v>71</v>
      </c>
      <c r="B3" s="133"/>
      <c r="C3" s="133"/>
      <c r="D3" s="133"/>
      <c r="E3" s="133"/>
      <c r="F3" s="133"/>
      <c r="G3" s="133"/>
      <c r="H3" s="133"/>
    </row>
    <row r="4" spans="1:8" x14ac:dyDescent="0.35">
      <c r="A4" s="133" t="s">
        <v>28</v>
      </c>
      <c r="B4" s="133"/>
      <c r="C4" s="133"/>
      <c r="D4" s="133"/>
      <c r="E4" s="133"/>
      <c r="F4" s="133"/>
      <c r="G4" s="133"/>
      <c r="H4" s="133"/>
    </row>
    <row r="5" spans="1:8" ht="9.75" customHeight="1" thickBot="1" x14ac:dyDescent="0.4">
      <c r="A5" s="3"/>
      <c r="B5" s="4"/>
      <c r="C5" s="4"/>
      <c r="D5" s="4"/>
      <c r="E5" s="4"/>
      <c r="F5" s="4"/>
      <c r="G5" s="4"/>
      <c r="H5" s="4"/>
    </row>
    <row r="6" spans="1:8" ht="21.75" thickBot="1" x14ac:dyDescent="0.4">
      <c r="A6" s="5" t="s">
        <v>29</v>
      </c>
      <c r="B6" s="6" t="s">
        <v>30</v>
      </c>
      <c r="C6" s="6" t="s">
        <v>31</v>
      </c>
      <c r="D6" s="6" t="s">
        <v>33</v>
      </c>
      <c r="E6" s="6" t="s">
        <v>34</v>
      </c>
      <c r="F6" s="6" t="s">
        <v>32</v>
      </c>
      <c r="G6" s="7" t="s">
        <v>35</v>
      </c>
      <c r="H6" s="8" t="s">
        <v>36</v>
      </c>
    </row>
    <row r="7" spans="1:8" x14ac:dyDescent="0.35">
      <c r="A7" s="9" t="s">
        <v>23</v>
      </c>
      <c r="B7" s="10">
        <v>132660</v>
      </c>
      <c r="C7" s="10">
        <f>191820-1680+9715.6</f>
        <v>199855.6</v>
      </c>
      <c r="D7" s="10">
        <v>155820</v>
      </c>
      <c r="E7" s="11">
        <f>136860-1680</f>
        <v>135180</v>
      </c>
      <c r="F7" s="10">
        <v>118860</v>
      </c>
      <c r="G7" s="12">
        <v>105900</v>
      </c>
      <c r="H7" s="13">
        <f>SUM(B7:G7)</f>
        <v>848275.6</v>
      </c>
    </row>
    <row r="8" spans="1:8" x14ac:dyDescent="0.35">
      <c r="A8" s="9" t="s">
        <v>72</v>
      </c>
      <c r="B8" s="10">
        <v>14000</v>
      </c>
      <c r="C8" s="10">
        <f>71785+20000</f>
        <v>91785</v>
      </c>
      <c r="D8" s="10">
        <v>16000</v>
      </c>
      <c r="E8" s="11">
        <v>12000</v>
      </c>
      <c r="F8" s="10">
        <v>10000</v>
      </c>
      <c r="G8" s="12">
        <v>4000</v>
      </c>
      <c r="H8" s="13">
        <f>SUM(B8:G8)</f>
        <v>147785</v>
      </c>
    </row>
    <row r="9" spans="1:8" x14ac:dyDescent="0.35">
      <c r="A9" s="14" t="s">
        <v>69</v>
      </c>
      <c r="B9" s="15">
        <v>3261558</v>
      </c>
      <c r="C9" s="15">
        <v>4610508</v>
      </c>
      <c r="D9" s="15">
        <v>3518382</v>
      </c>
      <c r="E9" s="11">
        <v>3138498</v>
      </c>
      <c r="F9" s="15">
        <v>2039964</v>
      </c>
      <c r="G9" s="16">
        <v>1140194</v>
      </c>
      <c r="H9" s="13">
        <f>SUM(B9:G9)</f>
        <v>17709104</v>
      </c>
    </row>
    <row r="10" spans="1:8" x14ac:dyDescent="0.35">
      <c r="A10" s="14" t="s">
        <v>73</v>
      </c>
      <c r="B10" s="15">
        <v>547200</v>
      </c>
      <c r="C10" s="15">
        <v>798000</v>
      </c>
      <c r="D10" s="15">
        <v>874000</v>
      </c>
      <c r="E10" s="11">
        <v>448400</v>
      </c>
      <c r="F10" s="15">
        <v>319200</v>
      </c>
      <c r="G10" s="16">
        <v>174800</v>
      </c>
      <c r="H10" s="13">
        <f>SUM(B10:G10)</f>
        <v>3161600</v>
      </c>
    </row>
    <row r="11" spans="1:8" x14ac:dyDescent="0.35">
      <c r="A11" s="25" t="s">
        <v>76</v>
      </c>
      <c r="B11" s="24">
        <f t="shared" ref="B11:H11" si="0">SUM(B7:B10)</f>
        <v>3955418</v>
      </c>
      <c r="C11" s="24">
        <f t="shared" si="0"/>
        <v>5700148.5999999996</v>
      </c>
      <c r="D11" s="28">
        <f t="shared" si="0"/>
        <v>4564202</v>
      </c>
      <c r="E11" s="29">
        <f t="shared" si="0"/>
        <v>3734078</v>
      </c>
      <c r="F11" s="24">
        <f t="shared" si="0"/>
        <v>2488024</v>
      </c>
      <c r="G11" s="30">
        <f t="shared" si="0"/>
        <v>1424894</v>
      </c>
      <c r="H11" s="31">
        <f t="shared" si="0"/>
        <v>21866764.600000001</v>
      </c>
    </row>
    <row r="12" spans="1:8" x14ac:dyDescent="0.35">
      <c r="A12" s="26" t="s">
        <v>75</v>
      </c>
      <c r="B12" s="27">
        <v>156600</v>
      </c>
      <c r="C12" s="27">
        <v>213900</v>
      </c>
      <c r="D12" s="27">
        <v>0</v>
      </c>
      <c r="E12" s="27">
        <v>217500</v>
      </c>
      <c r="F12" s="27">
        <v>186300</v>
      </c>
      <c r="G12" s="27">
        <f>130500+18000</f>
        <v>148500</v>
      </c>
      <c r="H12" s="27">
        <f>SUM(B12:G12)</f>
        <v>922800</v>
      </c>
    </row>
    <row r="13" spans="1:8" x14ac:dyDescent="0.35">
      <c r="A13" s="23" t="s">
        <v>36</v>
      </c>
      <c r="B13" s="24">
        <f>B11-B12</f>
        <v>3798818</v>
      </c>
      <c r="C13" s="24">
        <f t="shared" ref="C13:H13" si="1">C11-C12</f>
        <v>5486248.5999999996</v>
      </c>
      <c r="D13" s="24">
        <f t="shared" si="1"/>
        <v>4564202</v>
      </c>
      <c r="E13" s="24">
        <f t="shared" si="1"/>
        <v>3516578</v>
      </c>
      <c r="F13" s="24">
        <f t="shared" si="1"/>
        <v>2301724</v>
      </c>
      <c r="G13" s="24">
        <f t="shared" si="1"/>
        <v>1276394</v>
      </c>
      <c r="H13" s="24">
        <f t="shared" si="1"/>
        <v>20943964.600000001</v>
      </c>
    </row>
    <row r="14" spans="1:8" x14ac:dyDescent="0.35">
      <c r="A14" s="18"/>
      <c r="B14" s="19"/>
      <c r="C14" s="19"/>
      <c r="D14" s="20"/>
      <c r="E14" s="21"/>
      <c r="F14" s="19"/>
      <c r="G14" s="19"/>
      <c r="H14" s="19"/>
    </row>
    <row r="16" spans="1:8" x14ac:dyDescent="0.35">
      <c r="A16" s="108" t="s">
        <v>74</v>
      </c>
      <c r="B16" s="109"/>
      <c r="C16" s="109">
        <v>9715.6</v>
      </c>
      <c r="D16" s="109"/>
      <c r="E16" s="109">
        <v>1380</v>
      </c>
      <c r="F16" s="109"/>
    </row>
    <row r="17" spans="1:6" x14ac:dyDescent="0.35">
      <c r="A17" s="108" t="s">
        <v>77</v>
      </c>
      <c r="B17" s="109"/>
      <c r="C17" s="109">
        <v>1680</v>
      </c>
      <c r="D17" s="109"/>
      <c r="E17" s="109">
        <v>1680</v>
      </c>
      <c r="F17" s="109"/>
    </row>
    <row r="18" spans="1:6" x14ac:dyDescent="0.35">
      <c r="A18" s="108"/>
      <c r="B18" s="109"/>
      <c r="C18" s="109"/>
      <c r="D18" s="109"/>
      <c r="E18" s="109"/>
      <c r="F18" s="109"/>
    </row>
    <row r="19" spans="1:6" x14ac:dyDescent="0.35">
      <c r="A19" s="110"/>
      <c r="B19" s="111"/>
      <c r="C19" s="111"/>
      <c r="D19" s="111"/>
      <c r="E19" s="111"/>
      <c r="F19" s="111"/>
    </row>
  </sheetData>
  <mergeCells count="3">
    <mergeCell ref="A2:H2"/>
    <mergeCell ref="A3:H3"/>
    <mergeCell ref="A4:H4"/>
  </mergeCells>
  <pageMargins left="0.5118110236220472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D19" sqref="D19"/>
    </sheetView>
  </sheetViews>
  <sheetFormatPr defaultRowHeight="15" x14ac:dyDescent="0.25"/>
  <cols>
    <col min="1" max="1" width="9" style="32"/>
    <col min="2" max="2" width="22.125" style="32" customWidth="1"/>
    <col min="3" max="3" width="20.5" style="32" customWidth="1"/>
    <col min="4" max="4" width="23" style="32" customWidth="1"/>
    <col min="5" max="5" width="20.875" style="32" customWidth="1"/>
    <col min="6" max="16384" width="9" style="32"/>
  </cols>
  <sheetData>
    <row r="2" spans="1:5" s="1" customFormat="1" ht="21" x14ac:dyDescent="0.35">
      <c r="A2" s="1" t="s">
        <v>78</v>
      </c>
    </row>
    <row r="3" spans="1:5" ht="21" x14ac:dyDescent="0.35">
      <c r="A3" s="134" t="s">
        <v>79</v>
      </c>
      <c r="B3" s="134"/>
      <c r="C3" s="134"/>
      <c r="D3" s="134"/>
      <c r="E3" s="134"/>
    </row>
    <row r="4" spans="1:5" ht="21" x14ac:dyDescent="0.35">
      <c r="A4" s="134" t="s">
        <v>80</v>
      </c>
      <c r="B4" s="134"/>
      <c r="C4" s="134"/>
      <c r="D4" s="134"/>
      <c r="E4" s="134"/>
    </row>
    <row r="5" spans="1:5" ht="21" x14ac:dyDescent="0.35">
      <c r="A5" s="134" t="s">
        <v>81</v>
      </c>
      <c r="B5" s="134"/>
      <c r="C5" s="134"/>
      <c r="D5" s="134"/>
      <c r="E5" s="134"/>
    </row>
    <row r="6" spans="1:5" ht="21" x14ac:dyDescent="0.25">
      <c r="A6" s="89" t="s">
        <v>82</v>
      </c>
      <c r="B6" s="89" t="s">
        <v>3</v>
      </c>
      <c r="C6" s="89" t="s">
        <v>83</v>
      </c>
      <c r="D6" s="89" t="s">
        <v>84</v>
      </c>
      <c r="E6" s="89" t="s">
        <v>73</v>
      </c>
    </row>
    <row r="7" spans="1:5" ht="21" x14ac:dyDescent="0.35">
      <c r="A7" s="90">
        <v>1</v>
      </c>
      <c r="B7" s="91" t="s">
        <v>85</v>
      </c>
      <c r="C7" s="92">
        <v>9</v>
      </c>
      <c r="D7" s="93">
        <v>1168300</v>
      </c>
      <c r="E7" s="94"/>
    </row>
    <row r="8" spans="1:5" ht="21" x14ac:dyDescent="0.35">
      <c r="A8" s="95">
        <v>2</v>
      </c>
      <c r="B8" s="96" t="s">
        <v>86</v>
      </c>
      <c r="C8" s="97">
        <v>9</v>
      </c>
      <c r="D8" s="98">
        <v>219800</v>
      </c>
      <c r="E8" s="99"/>
    </row>
    <row r="9" spans="1:5" ht="21" x14ac:dyDescent="0.35">
      <c r="A9" s="95">
        <v>3</v>
      </c>
      <c r="B9" s="96" t="s">
        <v>87</v>
      </c>
      <c r="C9" s="97">
        <v>1</v>
      </c>
      <c r="D9" s="98">
        <v>48500</v>
      </c>
      <c r="E9" s="99"/>
    </row>
    <row r="10" spans="1:5" ht="21" x14ac:dyDescent="0.35">
      <c r="A10" s="95">
        <v>4</v>
      </c>
      <c r="B10" s="96" t="s">
        <v>88</v>
      </c>
      <c r="C10" s="97">
        <v>1</v>
      </c>
      <c r="D10" s="98">
        <v>5000</v>
      </c>
      <c r="E10" s="99"/>
    </row>
    <row r="11" spans="1:5" ht="21" x14ac:dyDescent="0.35">
      <c r="A11" s="95">
        <v>5</v>
      </c>
      <c r="B11" s="96" t="s">
        <v>5</v>
      </c>
      <c r="C11" s="97">
        <v>16</v>
      </c>
      <c r="D11" s="98">
        <v>3261558</v>
      </c>
      <c r="E11" s="99">
        <v>547200</v>
      </c>
    </row>
    <row r="12" spans="1:5" ht="21" x14ac:dyDescent="0.35">
      <c r="A12" s="95">
        <v>6</v>
      </c>
      <c r="B12" s="96" t="s">
        <v>10</v>
      </c>
      <c r="C12" s="97">
        <v>14</v>
      </c>
      <c r="D12" s="98">
        <v>4610508</v>
      </c>
      <c r="E12" s="99">
        <v>798000</v>
      </c>
    </row>
    <row r="13" spans="1:5" ht="21" x14ac:dyDescent="0.35">
      <c r="A13" s="95">
        <v>7</v>
      </c>
      <c r="B13" s="96" t="s">
        <v>7</v>
      </c>
      <c r="C13" s="97">
        <v>18</v>
      </c>
      <c r="D13" s="98">
        <v>3138498</v>
      </c>
      <c r="E13" s="99">
        <v>874000</v>
      </c>
    </row>
    <row r="14" spans="1:5" ht="21" x14ac:dyDescent="0.35">
      <c r="A14" s="95">
        <v>8</v>
      </c>
      <c r="B14" s="96" t="s">
        <v>6</v>
      </c>
      <c r="C14" s="97">
        <v>17</v>
      </c>
      <c r="D14" s="98">
        <v>3518382</v>
      </c>
      <c r="E14" s="99">
        <v>448400</v>
      </c>
    </row>
    <row r="15" spans="1:5" ht="21" x14ac:dyDescent="0.35">
      <c r="A15" s="95">
        <v>9</v>
      </c>
      <c r="B15" s="96" t="s">
        <v>8</v>
      </c>
      <c r="C15" s="97">
        <v>17</v>
      </c>
      <c r="D15" s="98">
        <v>2039964</v>
      </c>
      <c r="E15" s="99">
        <v>319200</v>
      </c>
    </row>
    <row r="16" spans="1:5" ht="21" x14ac:dyDescent="0.35">
      <c r="A16" s="95">
        <v>10</v>
      </c>
      <c r="B16" s="96" t="s">
        <v>9</v>
      </c>
      <c r="C16" s="97">
        <v>14</v>
      </c>
      <c r="D16" s="98">
        <v>1140194</v>
      </c>
      <c r="E16" s="99">
        <v>174800</v>
      </c>
    </row>
    <row r="17" spans="1:5" ht="21" x14ac:dyDescent="0.35">
      <c r="A17" s="100"/>
      <c r="B17" s="101"/>
      <c r="C17" s="100"/>
      <c r="D17" s="102"/>
      <c r="E17" s="103"/>
    </row>
    <row r="18" spans="1:5" ht="21" x14ac:dyDescent="0.35">
      <c r="A18" s="37"/>
      <c r="B18" s="104"/>
      <c r="C18" s="37"/>
      <c r="D18" s="46"/>
      <c r="E18" s="105"/>
    </row>
    <row r="19" spans="1:5" ht="21" x14ac:dyDescent="0.35">
      <c r="A19" s="135" t="s">
        <v>12</v>
      </c>
      <c r="B19" s="136"/>
      <c r="C19" s="137"/>
      <c r="D19" s="106">
        <f>SUM(D7+D8+D9+D10+D11+D12+D13+D14+D15+D16)</f>
        <v>19150704</v>
      </c>
      <c r="E19" s="107">
        <f>SUM(E7:E18)</f>
        <v>3161600</v>
      </c>
    </row>
    <row r="20" spans="1:5" ht="21" x14ac:dyDescent="0.35">
      <c r="A20" s="101"/>
      <c r="B20" s="101"/>
      <c r="C20" s="101"/>
      <c r="D20" s="101"/>
      <c r="E20" s="101"/>
    </row>
  </sheetData>
  <mergeCells count="4">
    <mergeCell ref="A3:E3"/>
    <mergeCell ref="A4:E4"/>
    <mergeCell ref="A5:E5"/>
    <mergeCell ref="A19:C19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4" workbookViewId="0">
      <selection activeCell="B5" sqref="B1:H1048576"/>
    </sheetView>
  </sheetViews>
  <sheetFormatPr defaultRowHeight="15" x14ac:dyDescent="0.25"/>
  <cols>
    <col min="1" max="1" width="20.125" style="32" customWidth="1"/>
    <col min="2" max="8" width="15.5" style="32" customWidth="1"/>
    <col min="9" max="16384" width="9" style="32"/>
  </cols>
  <sheetData>
    <row r="1" spans="1:8" ht="21" x14ac:dyDescent="0.35">
      <c r="A1" s="62" t="s">
        <v>64</v>
      </c>
      <c r="B1" s="62"/>
      <c r="C1" s="62"/>
      <c r="D1" s="62"/>
      <c r="E1" s="63"/>
      <c r="F1" s="138"/>
      <c r="G1" s="138"/>
      <c r="H1" s="138"/>
    </row>
    <row r="2" spans="1:8" ht="21" x14ac:dyDescent="0.35">
      <c r="A2" s="133" t="s">
        <v>26</v>
      </c>
      <c r="B2" s="133"/>
      <c r="C2" s="133"/>
      <c r="D2" s="133"/>
      <c r="E2" s="133"/>
      <c r="F2" s="133"/>
      <c r="G2" s="133"/>
      <c r="H2" s="133"/>
    </row>
    <row r="3" spans="1:8" ht="21" x14ac:dyDescent="0.35">
      <c r="A3" s="133" t="s">
        <v>27</v>
      </c>
      <c r="B3" s="133"/>
      <c r="C3" s="133"/>
      <c r="D3" s="133"/>
      <c r="E3" s="133"/>
      <c r="F3" s="133"/>
      <c r="G3" s="133"/>
      <c r="H3" s="133"/>
    </row>
    <row r="4" spans="1:8" ht="21" x14ac:dyDescent="0.35">
      <c r="A4" s="133" t="s">
        <v>28</v>
      </c>
      <c r="B4" s="133"/>
      <c r="C4" s="133"/>
      <c r="D4" s="133"/>
      <c r="E4" s="133"/>
      <c r="F4" s="133"/>
      <c r="G4" s="133"/>
      <c r="H4" s="133"/>
    </row>
    <row r="5" spans="1:8" ht="21.75" thickBot="1" x14ac:dyDescent="0.4">
      <c r="A5" s="3"/>
      <c r="B5" s="3"/>
      <c r="C5" s="3"/>
      <c r="D5" s="3"/>
      <c r="E5" s="3"/>
      <c r="F5" s="3"/>
      <c r="G5" s="3"/>
      <c r="H5" s="3"/>
    </row>
    <row r="6" spans="1:8" ht="21.75" thickBot="1" x14ac:dyDescent="0.3">
      <c r="A6" s="5" t="s">
        <v>29</v>
      </c>
      <c r="B6" s="64" t="s">
        <v>30</v>
      </c>
      <c r="C6" s="64" t="s">
        <v>31</v>
      </c>
      <c r="D6" s="64" t="s">
        <v>32</v>
      </c>
      <c r="E6" s="64" t="s">
        <v>33</v>
      </c>
      <c r="F6" s="64" t="s">
        <v>34</v>
      </c>
      <c r="G6" s="65" t="s">
        <v>35</v>
      </c>
      <c r="H6" s="66" t="s">
        <v>36</v>
      </c>
    </row>
    <row r="7" spans="1:8" ht="21" x14ac:dyDescent="0.35">
      <c r="A7" s="9" t="s">
        <v>37</v>
      </c>
      <c r="B7" s="67">
        <v>16156600</v>
      </c>
      <c r="C7" s="68">
        <v>4366400</v>
      </c>
      <c r="D7" s="68">
        <v>3654000</v>
      </c>
      <c r="E7" s="67">
        <v>3164800</v>
      </c>
      <c r="F7" s="69">
        <v>3548600</v>
      </c>
      <c r="G7" s="70">
        <v>3404100</v>
      </c>
      <c r="H7" s="71">
        <f>SUM(B7:G7)</f>
        <v>34294500</v>
      </c>
    </row>
    <row r="8" spans="1:8" ht="21" x14ac:dyDescent="0.35">
      <c r="A8" s="14" t="s">
        <v>38</v>
      </c>
      <c r="B8" s="72">
        <v>13963200</v>
      </c>
      <c r="C8" s="73">
        <v>6735250</v>
      </c>
      <c r="D8" s="73">
        <v>4149600</v>
      </c>
      <c r="E8" s="72">
        <v>3048250</v>
      </c>
      <c r="F8" s="69">
        <v>3963600</v>
      </c>
      <c r="G8" s="74">
        <v>4236400</v>
      </c>
      <c r="H8" s="71">
        <f t="shared" ref="H8:H18" si="0">SUM(B8:G8)</f>
        <v>36096300</v>
      </c>
    </row>
    <row r="9" spans="1:8" ht="21" x14ac:dyDescent="0.35">
      <c r="A9" s="14" t="s">
        <v>39</v>
      </c>
      <c r="B9" s="72">
        <v>25192100</v>
      </c>
      <c r="C9" s="73">
        <v>22092600</v>
      </c>
      <c r="D9" s="73">
        <v>10437900</v>
      </c>
      <c r="E9" s="75">
        <v>3448600</v>
      </c>
      <c r="F9" s="69">
        <v>4140000</v>
      </c>
      <c r="G9" s="74">
        <v>5547500</v>
      </c>
      <c r="H9" s="71">
        <f t="shared" si="0"/>
        <v>70858700</v>
      </c>
    </row>
    <row r="10" spans="1:8" ht="21" x14ac:dyDescent="0.35">
      <c r="A10" s="14" t="s">
        <v>40</v>
      </c>
      <c r="B10" s="72">
        <v>26203100</v>
      </c>
      <c r="C10" s="73">
        <v>13119300</v>
      </c>
      <c r="D10" s="73">
        <v>10782900</v>
      </c>
      <c r="E10" s="72">
        <v>3307800</v>
      </c>
      <c r="F10" s="69">
        <v>3744000</v>
      </c>
      <c r="G10" s="74">
        <v>4655000</v>
      </c>
      <c r="H10" s="71">
        <f t="shared" si="0"/>
        <v>61812100</v>
      </c>
    </row>
    <row r="11" spans="1:8" ht="21" x14ac:dyDescent="0.35">
      <c r="A11" s="14" t="s">
        <v>41</v>
      </c>
      <c r="B11" s="72">
        <v>24680900</v>
      </c>
      <c r="C11" s="73">
        <v>6672900</v>
      </c>
      <c r="D11" s="73">
        <v>10795700</v>
      </c>
      <c r="E11" s="72">
        <v>3105800</v>
      </c>
      <c r="F11" s="69">
        <v>3143600</v>
      </c>
      <c r="G11" s="74">
        <v>5311000</v>
      </c>
      <c r="H11" s="71">
        <f t="shared" si="0"/>
        <v>53709900</v>
      </c>
    </row>
    <row r="12" spans="1:8" ht="21" x14ac:dyDescent="0.35">
      <c r="A12" s="14" t="s">
        <v>42</v>
      </c>
      <c r="B12" s="72">
        <v>17218600</v>
      </c>
      <c r="C12" s="73">
        <v>5145200</v>
      </c>
      <c r="D12" s="73">
        <v>8496000</v>
      </c>
      <c r="E12" s="72">
        <v>2928300</v>
      </c>
      <c r="F12" s="69">
        <v>3282600</v>
      </c>
      <c r="G12" s="74">
        <v>5444000</v>
      </c>
      <c r="H12" s="71">
        <f t="shared" si="0"/>
        <v>42514700</v>
      </c>
    </row>
    <row r="13" spans="1:8" ht="21" x14ac:dyDescent="0.35">
      <c r="A13" s="14" t="s">
        <v>43</v>
      </c>
      <c r="B13" s="72">
        <v>11272600</v>
      </c>
      <c r="C13" s="73">
        <v>11968600</v>
      </c>
      <c r="D13" s="73">
        <v>5650200</v>
      </c>
      <c r="E13" s="72">
        <v>3167400</v>
      </c>
      <c r="F13" s="76">
        <v>4078100</v>
      </c>
      <c r="G13" s="74">
        <v>1912900</v>
      </c>
      <c r="H13" s="71">
        <f t="shared" si="0"/>
        <v>38049800</v>
      </c>
    </row>
    <row r="14" spans="1:8" ht="21" x14ac:dyDescent="0.35">
      <c r="A14" s="14" t="s">
        <v>44</v>
      </c>
      <c r="B14" s="72">
        <v>9716700</v>
      </c>
      <c r="C14" s="73">
        <v>2883600</v>
      </c>
      <c r="D14" s="73">
        <v>4745400</v>
      </c>
      <c r="E14" s="72">
        <v>3481200</v>
      </c>
      <c r="F14" s="76">
        <v>2902800</v>
      </c>
      <c r="G14" s="74">
        <v>1697100</v>
      </c>
      <c r="H14" s="71">
        <f t="shared" si="0"/>
        <v>25426800</v>
      </c>
    </row>
    <row r="15" spans="1:8" ht="21" x14ac:dyDescent="0.35">
      <c r="A15" s="14" t="s">
        <v>45</v>
      </c>
      <c r="B15" s="72">
        <v>6856400</v>
      </c>
      <c r="C15" s="73">
        <v>10372500</v>
      </c>
      <c r="D15" s="73">
        <v>6323900</v>
      </c>
      <c r="E15" s="72">
        <v>3391200</v>
      </c>
      <c r="F15" s="76">
        <v>4786100</v>
      </c>
      <c r="G15" s="74">
        <v>1681800</v>
      </c>
      <c r="H15" s="71">
        <f t="shared" si="0"/>
        <v>33411900</v>
      </c>
    </row>
    <row r="16" spans="1:8" ht="21" x14ac:dyDescent="0.35">
      <c r="A16" s="14" t="s">
        <v>46</v>
      </c>
      <c r="B16" s="72">
        <v>8860100</v>
      </c>
      <c r="C16" s="73">
        <v>13450700</v>
      </c>
      <c r="D16" s="73">
        <v>813800</v>
      </c>
      <c r="E16" s="72">
        <v>3920200</v>
      </c>
      <c r="F16" s="76">
        <v>4418100</v>
      </c>
      <c r="G16" s="74">
        <v>579800</v>
      </c>
      <c r="H16" s="71">
        <f t="shared" si="0"/>
        <v>32042700</v>
      </c>
    </row>
    <row r="17" spans="1:8" ht="21" x14ac:dyDescent="0.35">
      <c r="A17" s="14" t="s">
        <v>47</v>
      </c>
      <c r="B17" s="72">
        <v>9797300</v>
      </c>
      <c r="C17" s="73">
        <v>14257100</v>
      </c>
      <c r="D17" s="73">
        <v>711800</v>
      </c>
      <c r="E17" s="72">
        <v>4218000</v>
      </c>
      <c r="F17" s="76">
        <v>3936500</v>
      </c>
      <c r="G17" s="74">
        <v>693400</v>
      </c>
      <c r="H17" s="71">
        <f t="shared" si="0"/>
        <v>33614100</v>
      </c>
    </row>
    <row r="18" spans="1:8" ht="21.75" thickBot="1" x14ac:dyDescent="0.4">
      <c r="A18" s="77" t="s">
        <v>48</v>
      </c>
      <c r="B18" s="78">
        <v>1969000</v>
      </c>
      <c r="C18" s="79">
        <v>10566000</v>
      </c>
      <c r="D18" s="79">
        <v>747400</v>
      </c>
      <c r="E18" s="78">
        <v>9392900</v>
      </c>
      <c r="F18" s="80">
        <v>3712100</v>
      </c>
      <c r="G18" s="81">
        <v>589000</v>
      </c>
      <c r="H18" s="71">
        <f t="shared" si="0"/>
        <v>26976400</v>
      </c>
    </row>
    <row r="19" spans="1:8" ht="21.75" thickBot="1" x14ac:dyDescent="0.4">
      <c r="A19" s="82" t="s">
        <v>36</v>
      </c>
      <c r="B19" s="83">
        <f t="shared" ref="B19:H19" si="1">SUM(B7:B18)</f>
        <v>171886600</v>
      </c>
      <c r="C19" s="84">
        <f t="shared" si="1"/>
        <v>121630150</v>
      </c>
      <c r="D19" s="84">
        <f t="shared" si="1"/>
        <v>67308600</v>
      </c>
      <c r="E19" s="84">
        <f t="shared" si="1"/>
        <v>46574450</v>
      </c>
      <c r="F19" s="85">
        <f t="shared" si="1"/>
        <v>45656100</v>
      </c>
      <c r="G19" s="86">
        <f t="shared" si="1"/>
        <v>35752000</v>
      </c>
      <c r="H19" s="87">
        <f t="shared" si="1"/>
        <v>488807900</v>
      </c>
    </row>
  </sheetData>
  <mergeCells count="4">
    <mergeCell ref="F1:H1"/>
    <mergeCell ref="A2:H2"/>
    <mergeCell ref="A3:H3"/>
    <mergeCell ref="A4:H4"/>
  </mergeCells>
  <pageMargins left="0.51181102362204722" right="0.11811023622047245" top="0.74803149606299213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1" sqref="E11"/>
    </sheetView>
  </sheetViews>
  <sheetFormatPr defaultRowHeight="21" x14ac:dyDescent="0.35"/>
  <cols>
    <col min="1" max="6" width="11" style="1" customWidth="1"/>
    <col min="7" max="7" width="14.375" style="1" customWidth="1"/>
    <col min="8" max="16384" width="9" style="1"/>
  </cols>
  <sheetData>
    <row r="1" spans="1:7" x14ac:dyDescent="0.35">
      <c r="A1" s="2" t="s">
        <v>116</v>
      </c>
    </row>
    <row r="3" spans="1:7" x14ac:dyDescent="0.35">
      <c r="A3" s="116" t="s">
        <v>2</v>
      </c>
      <c r="B3" s="35" t="s">
        <v>3</v>
      </c>
      <c r="C3" s="139" t="s">
        <v>117</v>
      </c>
      <c r="D3" s="139"/>
      <c r="E3" s="139"/>
      <c r="F3" s="139"/>
      <c r="G3" s="35" t="s">
        <v>118</v>
      </c>
    </row>
    <row r="4" spans="1:7" x14ac:dyDescent="0.35">
      <c r="A4" s="117"/>
      <c r="B4" s="118"/>
      <c r="C4" s="119" t="s">
        <v>119</v>
      </c>
      <c r="D4" s="119" t="s">
        <v>120</v>
      </c>
      <c r="E4" s="119" t="s">
        <v>121</v>
      </c>
      <c r="F4" s="120" t="s">
        <v>14</v>
      </c>
      <c r="G4" s="40" t="s">
        <v>122</v>
      </c>
    </row>
    <row r="5" spans="1:7" x14ac:dyDescent="0.35">
      <c r="A5" s="121">
        <v>1</v>
      </c>
      <c r="B5" s="122" t="s">
        <v>7</v>
      </c>
      <c r="C5" s="121">
        <v>20</v>
      </c>
      <c r="D5" s="121">
        <v>13</v>
      </c>
      <c r="E5" s="121">
        <v>0</v>
      </c>
      <c r="F5" s="121">
        <f>SUM(C5:E5)</f>
        <v>33</v>
      </c>
      <c r="G5" s="121">
        <v>2</v>
      </c>
    </row>
    <row r="6" spans="1:7" x14ac:dyDescent="0.35">
      <c r="A6" s="121">
        <v>2</v>
      </c>
      <c r="B6" s="122" t="s">
        <v>9</v>
      </c>
      <c r="C6" s="121">
        <v>26</v>
      </c>
      <c r="D6" s="121">
        <v>8</v>
      </c>
      <c r="E6" s="121">
        <v>0</v>
      </c>
      <c r="F6" s="121">
        <f t="shared" ref="F6:F11" si="0">SUM(C6:E6)</f>
        <v>34</v>
      </c>
      <c r="G6" s="121">
        <v>2</v>
      </c>
    </row>
    <row r="7" spans="1:7" x14ac:dyDescent="0.35">
      <c r="A7" s="121">
        <v>3</v>
      </c>
      <c r="B7" s="122" t="s">
        <v>6</v>
      </c>
      <c r="C7" s="121">
        <v>8</v>
      </c>
      <c r="D7" s="121">
        <v>21</v>
      </c>
      <c r="E7" s="121">
        <v>0</v>
      </c>
      <c r="F7" s="121">
        <f t="shared" si="0"/>
        <v>29</v>
      </c>
      <c r="G7" s="121">
        <v>1</v>
      </c>
    </row>
    <row r="8" spans="1:7" x14ac:dyDescent="0.35">
      <c r="A8" s="121">
        <v>4</v>
      </c>
      <c r="B8" s="122" t="s">
        <v>8</v>
      </c>
      <c r="C8" s="121">
        <v>11</v>
      </c>
      <c r="D8" s="121">
        <v>37</v>
      </c>
      <c r="E8" s="121">
        <v>0</v>
      </c>
      <c r="F8" s="121">
        <f t="shared" si="0"/>
        <v>48</v>
      </c>
      <c r="G8" s="121">
        <v>3</v>
      </c>
    </row>
    <row r="9" spans="1:7" x14ac:dyDescent="0.35">
      <c r="A9" s="121">
        <v>5</v>
      </c>
      <c r="B9" s="122" t="s">
        <v>123</v>
      </c>
      <c r="C9" s="121">
        <v>21</v>
      </c>
      <c r="D9" s="121">
        <v>43</v>
      </c>
      <c r="E9" s="121">
        <v>0</v>
      </c>
      <c r="F9" s="121">
        <f t="shared" si="0"/>
        <v>64</v>
      </c>
      <c r="G9" s="121">
        <v>3</v>
      </c>
    </row>
    <row r="10" spans="1:7" x14ac:dyDescent="0.35">
      <c r="A10" s="121">
        <v>6</v>
      </c>
      <c r="B10" s="122" t="s">
        <v>10</v>
      </c>
      <c r="C10" s="121">
        <v>42</v>
      </c>
      <c r="D10" s="121">
        <v>16</v>
      </c>
      <c r="E10" s="121">
        <v>0</v>
      </c>
      <c r="F10" s="121">
        <f t="shared" si="0"/>
        <v>58</v>
      </c>
      <c r="G10" s="121">
        <v>3</v>
      </c>
    </row>
    <row r="11" spans="1:7" x14ac:dyDescent="0.35">
      <c r="A11" s="122"/>
      <c r="B11" s="122"/>
      <c r="C11" s="121">
        <v>128</v>
      </c>
      <c r="D11" s="121">
        <v>138</v>
      </c>
      <c r="E11" s="121">
        <v>0</v>
      </c>
      <c r="F11" s="121">
        <f t="shared" si="0"/>
        <v>266</v>
      </c>
      <c r="G11" s="121">
        <f>SUM(G5:G10)</f>
        <v>14</v>
      </c>
    </row>
  </sheetData>
  <mergeCells count="1">
    <mergeCell ref="C3:F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11" sqref="A11"/>
    </sheetView>
  </sheetViews>
  <sheetFormatPr defaultColWidth="39.125" defaultRowHeight="21" x14ac:dyDescent="0.35"/>
  <cols>
    <col min="1" max="1" width="39.125" style="1"/>
    <col min="2" max="2" width="40.75" style="1" customWidth="1"/>
    <col min="3" max="3" width="36.375" style="1" customWidth="1"/>
    <col min="4" max="4" width="36.25" style="1" customWidth="1"/>
    <col min="5" max="16384" width="39.125" style="1"/>
  </cols>
  <sheetData>
    <row r="1" spans="1:3" x14ac:dyDescent="0.35">
      <c r="A1" s="2" t="s">
        <v>65</v>
      </c>
    </row>
    <row r="2" spans="1:3" ht="45" customHeight="1" x14ac:dyDescent="0.35">
      <c r="A2" s="60" t="s">
        <v>3</v>
      </c>
      <c r="B2" s="60" t="s">
        <v>51</v>
      </c>
      <c r="C2" s="59" t="s">
        <v>55</v>
      </c>
    </row>
    <row r="3" spans="1:3" ht="40.5" customHeight="1" x14ac:dyDescent="0.35">
      <c r="A3" s="140" t="s">
        <v>59</v>
      </c>
      <c r="B3" s="58" t="s">
        <v>52</v>
      </c>
      <c r="C3" s="59" t="s">
        <v>56</v>
      </c>
    </row>
    <row r="4" spans="1:3" ht="33" customHeight="1" x14ac:dyDescent="0.35">
      <c r="A4" s="140"/>
      <c r="B4" s="58" t="s">
        <v>53</v>
      </c>
      <c r="C4" s="59" t="s">
        <v>57</v>
      </c>
    </row>
    <row r="5" spans="1:3" ht="38.25" customHeight="1" x14ac:dyDescent="0.35">
      <c r="A5" s="140"/>
      <c r="B5" s="58" t="s">
        <v>54</v>
      </c>
      <c r="C5" s="59" t="s">
        <v>58</v>
      </c>
    </row>
    <row r="6" spans="1:3" ht="33" customHeight="1" x14ac:dyDescent="0.35">
      <c r="A6" s="60" t="s">
        <v>60</v>
      </c>
      <c r="B6" s="61" t="s">
        <v>62</v>
      </c>
      <c r="C6" s="59" t="s">
        <v>58</v>
      </c>
    </row>
    <row r="7" spans="1:3" ht="33" customHeight="1" x14ac:dyDescent="0.35">
      <c r="A7" s="60" t="s">
        <v>61</v>
      </c>
      <c r="B7" s="61" t="s">
        <v>63</v>
      </c>
      <c r="C7" s="59" t="s">
        <v>57</v>
      </c>
    </row>
  </sheetData>
  <mergeCells count="1">
    <mergeCell ref="A3:A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5" sqref="D15"/>
    </sheetView>
  </sheetViews>
  <sheetFormatPr defaultRowHeight="21" x14ac:dyDescent="0.35"/>
  <cols>
    <col min="1" max="2" width="9" style="1"/>
    <col min="3" max="3" width="18.875" style="1" customWidth="1"/>
    <col min="4" max="4" width="18.5" style="1" customWidth="1"/>
    <col min="5" max="5" width="18.125" style="1" customWidth="1"/>
    <col min="6" max="6" width="16.625" style="1" customWidth="1"/>
    <col min="7" max="7" width="17.5" style="1" customWidth="1"/>
    <col min="8" max="8" width="17.625" style="1" customWidth="1"/>
    <col min="9" max="16384" width="9" style="1"/>
  </cols>
  <sheetData>
    <row r="1" spans="1:8" x14ac:dyDescent="0.35">
      <c r="A1" s="2" t="s">
        <v>66</v>
      </c>
    </row>
    <row r="2" spans="1:8" x14ac:dyDescent="0.35">
      <c r="A2" s="146" t="s">
        <v>2</v>
      </c>
      <c r="B2" s="146" t="s">
        <v>3</v>
      </c>
      <c r="C2" s="146" t="s">
        <v>125</v>
      </c>
      <c r="D2" s="141" t="s">
        <v>124</v>
      </c>
      <c r="E2" s="142"/>
      <c r="F2" s="142"/>
      <c r="G2" s="142"/>
      <c r="H2" s="143"/>
    </row>
    <row r="3" spans="1:8" x14ac:dyDescent="0.35">
      <c r="A3" s="147"/>
      <c r="B3" s="147"/>
      <c r="C3" s="147"/>
      <c r="D3" s="123" t="s">
        <v>126</v>
      </c>
      <c r="E3" s="123" t="s">
        <v>127</v>
      </c>
      <c r="F3" s="123" t="s">
        <v>128</v>
      </c>
      <c r="G3" s="123" t="s">
        <v>129</v>
      </c>
      <c r="H3" s="123" t="s">
        <v>130</v>
      </c>
    </row>
    <row r="4" spans="1:8" x14ac:dyDescent="0.35">
      <c r="A4" s="124">
        <v>1</v>
      </c>
      <c r="B4" s="124" t="s">
        <v>5</v>
      </c>
      <c r="C4" s="124" t="s">
        <v>131</v>
      </c>
      <c r="D4" s="124" t="s">
        <v>132</v>
      </c>
      <c r="E4" s="124" t="s">
        <v>133</v>
      </c>
      <c r="F4" s="124" t="s">
        <v>134</v>
      </c>
      <c r="G4" s="124" t="s">
        <v>135</v>
      </c>
      <c r="H4" s="124" t="s">
        <v>136</v>
      </c>
    </row>
    <row r="5" spans="1:8" x14ac:dyDescent="0.35">
      <c r="A5" s="125">
        <v>2</v>
      </c>
      <c r="B5" s="125" t="s">
        <v>10</v>
      </c>
      <c r="C5" s="125" t="s">
        <v>137</v>
      </c>
      <c r="D5" s="125" t="s">
        <v>138</v>
      </c>
      <c r="E5" s="125" t="s">
        <v>139</v>
      </c>
      <c r="F5" s="125" t="s">
        <v>140</v>
      </c>
      <c r="G5" s="125" t="s">
        <v>140</v>
      </c>
      <c r="H5" s="125" t="s">
        <v>141</v>
      </c>
    </row>
    <row r="6" spans="1:8" x14ac:dyDescent="0.35">
      <c r="A6" s="125">
        <v>3</v>
      </c>
      <c r="B6" s="125" t="s">
        <v>7</v>
      </c>
      <c r="C6" s="125" t="s">
        <v>142</v>
      </c>
      <c r="D6" s="125" t="s">
        <v>143</v>
      </c>
      <c r="E6" s="125" t="s">
        <v>144</v>
      </c>
      <c r="F6" s="125" t="s">
        <v>145</v>
      </c>
      <c r="G6" s="125" t="s">
        <v>146</v>
      </c>
      <c r="H6" s="125" t="s">
        <v>142</v>
      </c>
    </row>
    <row r="7" spans="1:8" x14ac:dyDescent="0.35">
      <c r="A7" s="125">
        <v>4</v>
      </c>
      <c r="B7" s="125" t="s">
        <v>6</v>
      </c>
      <c r="C7" s="125" t="s">
        <v>147</v>
      </c>
      <c r="D7" s="125" t="s">
        <v>148</v>
      </c>
      <c r="E7" s="125" t="s">
        <v>149</v>
      </c>
      <c r="F7" s="125" t="s">
        <v>150</v>
      </c>
      <c r="G7" s="125" t="s">
        <v>151</v>
      </c>
      <c r="H7" s="125" t="s">
        <v>152</v>
      </c>
    </row>
    <row r="8" spans="1:8" x14ac:dyDescent="0.35">
      <c r="A8" s="125">
        <v>5</v>
      </c>
      <c r="B8" s="125" t="s">
        <v>8</v>
      </c>
      <c r="C8" s="125" t="s">
        <v>153</v>
      </c>
      <c r="D8" s="125" t="s">
        <v>154</v>
      </c>
      <c r="E8" s="125" t="s">
        <v>155</v>
      </c>
      <c r="F8" s="125" t="s">
        <v>156</v>
      </c>
      <c r="G8" s="125" t="s">
        <v>157</v>
      </c>
      <c r="H8" s="125" t="s">
        <v>154</v>
      </c>
    </row>
    <row r="9" spans="1:8" x14ac:dyDescent="0.35">
      <c r="A9" s="125">
        <v>6</v>
      </c>
      <c r="B9" s="125" t="s">
        <v>9</v>
      </c>
      <c r="C9" s="125" t="s">
        <v>158</v>
      </c>
      <c r="D9" s="125" t="s">
        <v>159</v>
      </c>
      <c r="E9" s="125" t="s">
        <v>156</v>
      </c>
      <c r="F9" s="125" t="s">
        <v>160</v>
      </c>
      <c r="G9" s="125" t="s">
        <v>161</v>
      </c>
      <c r="H9" s="125" t="s">
        <v>159</v>
      </c>
    </row>
    <row r="10" spans="1:8" ht="21.75" thickBot="1" x14ac:dyDescent="0.4">
      <c r="A10" s="126"/>
      <c r="B10" s="126"/>
      <c r="C10" s="126"/>
      <c r="D10" s="126"/>
      <c r="E10" s="126"/>
      <c r="F10" s="126"/>
      <c r="G10" s="126"/>
      <c r="H10" s="126"/>
    </row>
    <row r="11" spans="1:8" ht="21.75" thickBot="1" x14ac:dyDescent="0.4">
      <c r="A11" s="144" t="s">
        <v>36</v>
      </c>
      <c r="B11" s="145"/>
      <c r="C11" s="127" t="s">
        <v>162</v>
      </c>
      <c r="D11" s="127" t="s">
        <v>163</v>
      </c>
      <c r="E11" s="127" t="s">
        <v>164</v>
      </c>
      <c r="F11" s="127" t="s">
        <v>165</v>
      </c>
      <c r="G11" s="127" t="s">
        <v>166</v>
      </c>
      <c r="H11" s="128" t="s">
        <v>162</v>
      </c>
    </row>
    <row r="12" spans="1:8" x14ac:dyDescent="0.35">
      <c r="A12"/>
      <c r="B12"/>
      <c r="C12"/>
      <c r="D12"/>
      <c r="E12"/>
      <c r="F12"/>
      <c r="G12"/>
      <c r="H12"/>
    </row>
  </sheetData>
  <mergeCells count="5">
    <mergeCell ref="D2:H2"/>
    <mergeCell ref="A11:B11"/>
    <mergeCell ref="A2:A3"/>
    <mergeCell ref="B2:B3"/>
    <mergeCell ref="C2:C3"/>
  </mergeCells>
  <pageMargins left="0.39370078740157483" right="0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5" sqref="B5:B7"/>
    </sheetView>
  </sheetViews>
  <sheetFormatPr defaultRowHeight="15" x14ac:dyDescent="0.25"/>
  <cols>
    <col min="1" max="1" width="6.125" style="32" customWidth="1"/>
    <col min="2" max="2" width="16.375" style="32" customWidth="1"/>
    <col min="3" max="3" width="11" style="32" customWidth="1"/>
    <col min="4" max="4" width="15" style="32" customWidth="1"/>
    <col min="5" max="5" width="16.5" style="32" customWidth="1"/>
    <col min="6" max="6" width="23.5" style="32" customWidth="1"/>
    <col min="7" max="7" width="16.5" style="32" customWidth="1"/>
    <col min="8" max="8" width="16.625" style="32" customWidth="1"/>
    <col min="9" max="9" width="15.25" style="32" customWidth="1"/>
    <col min="10" max="10" width="9" style="32"/>
    <col min="11" max="11" width="12.5" style="32" customWidth="1"/>
    <col min="12" max="16384" width="9" style="32"/>
  </cols>
  <sheetData>
    <row r="1" spans="1:11" ht="21" x14ac:dyDescent="0.35">
      <c r="A1" s="2" t="s">
        <v>1</v>
      </c>
    </row>
    <row r="2" spans="1:11" ht="21" x14ac:dyDescent="0.35">
      <c r="A2" s="134" t="s">
        <v>0</v>
      </c>
      <c r="B2" s="134"/>
      <c r="C2" s="134"/>
      <c r="D2" s="134"/>
      <c r="E2" s="134"/>
      <c r="F2" s="134"/>
      <c r="G2" s="134"/>
      <c r="H2" s="134"/>
      <c r="I2" s="134"/>
    </row>
    <row r="3" spans="1:11" ht="21" x14ac:dyDescent="0.35">
      <c r="A3" s="134" t="s">
        <v>1</v>
      </c>
      <c r="B3" s="134"/>
      <c r="C3" s="134"/>
      <c r="D3" s="134"/>
      <c r="E3" s="134"/>
      <c r="F3" s="134"/>
      <c r="G3" s="134"/>
      <c r="H3" s="134"/>
      <c r="I3" s="134"/>
    </row>
    <row r="4" spans="1:11" ht="21" x14ac:dyDescent="0.35">
      <c r="A4" s="1"/>
      <c r="B4" s="1"/>
      <c r="C4" s="1"/>
      <c r="D4" s="1"/>
      <c r="E4" s="1"/>
      <c r="F4" s="1"/>
      <c r="G4" s="1"/>
      <c r="H4" s="1"/>
      <c r="I4" s="1"/>
    </row>
    <row r="5" spans="1:11" ht="21" x14ac:dyDescent="0.35">
      <c r="A5" s="150" t="s">
        <v>2</v>
      </c>
      <c r="B5" s="146" t="s">
        <v>3</v>
      </c>
      <c r="C5" s="154" t="s">
        <v>4</v>
      </c>
      <c r="D5" s="35" t="s">
        <v>11</v>
      </c>
      <c r="E5" s="142" t="s">
        <v>17</v>
      </c>
      <c r="F5" s="143"/>
      <c r="G5" s="146" t="s">
        <v>23</v>
      </c>
      <c r="H5" s="146" t="s">
        <v>12</v>
      </c>
      <c r="I5" s="36" t="s">
        <v>13</v>
      </c>
    </row>
    <row r="6" spans="1:11" ht="21" x14ac:dyDescent="0.35">
      <c r="A6" s="151"/>
      <c r="B6" s="153"/>
      <c r="C6" s="155"/>
      <c r="D6" s="37" t="s">
        <v>22</v>
      </c>
      <c r="E6" s="38" t="s">
        <v>18</v>
      </c>
      <c r="F6" s="35" t="s">
        <v>20</v>
      </c>
      <c r="G6" s="153"/>
      <c r="H6" s="153"/>
      <c r="I6" s="39" t="s">
        <v>15</v>
      </c>
    </row>
    <row r="7" spans="1:11" ht="21" x14ac:dyDescent="0.35">
      <c r="A7" s="152"/>
      <c r="B7" s="147"/>
      <c r="C7" s="156"/>
      <c r="D7" s="40"/>
      <c r="E7" s="41" t="s">
        <v>19</v>
      </c>
      <c r="F7" s="40" t="s">
        <v>21</v>
      </c>
      <c r="G7" s="147"/>
      <c r="H7" s="153"/>
      <c r="I7" s="39" t="s">
        <v>16</v>
      </c>
    </row>
    <row r="8" spans="1:11" ht="21" x14ac:dyDescent="0.35">
      <c r="A8" s="35">
        <v>1</v>
      </c>
      <c r="B8" s="35" t="s">
        <v>5</v>
      </c>
      <c r="C8" s="35">
        <v>8</v>
      </c>
      <c r="D8" s="42">
        <v>558100</v>
      </c>
      <c r="E8" s="42">
        <v>1000000</v>
      </c>
      <c r="F8" s="43">
        <v>1150000</v>
      </c>
      <c r="G8" s="43">
        <v>198440</v>
      </c>
      <c r="H8" s="44">
        <f>D8+E8+F8+G8</f>
        <v>2906540</v>
      </c>
      <c r="I8" s="42">
        <f>H8*70/100</f>
        <v>2034578</v>
      </c>
      <c r="K8" s="45"/>
    </row>
    <row r="9" spans="1:11" ht="21" x14ac:dyDescent="0.35">
      <c r="A9" s="37">
        <v>2</v>
      </c>
      <c r="B9" s="37" t="s">
        <v>6</v>
      </c>
      <c r="C9" s="37">
        <v>8</v>
      </c>
      <c r="D9" s="46">
        <v>558100</v>
      </c>
      <c r="E9" s="46">
        <v>1000000</v>
      </c>
      <c r="F9" s="47">
        <v>1280000</v>
      </c>
      <c r="G9" s="47">
        <v>225530</v>
      </c>
      <c r="H9" s="48">
        <f t="shared" ref="H9:H13" si="0">D9+E9+F9+G9</f>
        <v>3063630</v>
      </c>
      <c r="I9" s="46">
        <f t="shared" ref="I9:I14" si="1">H9*70/100</f>
        <v>2144541</v>
      </c>
      <c r="K9" s="45"/>
    </row>
    <row r="10" spans="1:11" ht="21" x14ac:dyDescent="0.35">
      <c r="A10" s="37">
        <v>3</v>
      </c>
      <c r="B10" s="37" t="s">
        <v>7</v>
      </c>
      <c r="C10" s="37">
        <v>6</v>
      </c>
      <c r="D10" s="46">
        <v>418600</v>
      </c>
      <c r="E10" s="46">
        <v>1000000</v>
      </c>
      <c r="F10" s="47">
        <v>906000</v>
      </c>
      <c r="G10" s="47">
        <v>196730</v>
      </c>
      <c r="H10" s="48">
        <f t="shared" si="0"/>
        <v>2521330</v>
      </c>
      <c r="I10" s="46">
        <f t="shared" si="1"/>
        <v>1764931</v>
      </c>
      <c r="K10" s="45"/>
    </row>
    <row r="11" spans="1:11" ht="21" x14ac:dyDescent="0.35">
      <c r="A11" s="37">
        <v>4</v>
      </c>
      <c r="B11" s="37" t="s">
        <v>8</v>
      </c>
      <c r="C11" s="37">
        <v>7</v>
      </c>
      <c r="D11" s="46">
        <v>488500</v>
      </c>
      <c r="E11" s="46">
        <v>1000000</v>
      </c>
      <c r="F11" s="47">
        <v>866000</v>
      </c>
      <c r="G11" s="47">
        <v>195200</v>
      </c>
      <c r="H11" s="48">
        <f t="shared" si="0"/>
        <v>2549700</v>
      </c>
      <c r="I11" s="46">
        <f t="shared" si="1"/>
        <v>1784790</v>
      </c>
      <c r="K11" s="45"/>
    </row>
    <row r="12" spans="1:11" ht="21" x14ac:dyDescent="0.35">
      <c r="A12" s="37">
        <v>5</v>
      </c>
      <c r="B12" s="37" t="s">
        <v>9</v>
      </c>
      <c r="C12" s="37">
        <v>4</v>
      </c>
      <c r="D12" s="46">
        <v>279000</v>
      </c>
      <c r="E12" s="46">
        <v>1000000</v>
      </c>
      <c r="F12" s="47">
        <v>326000</v>
      </c>
      <c r="G12" s="47">
        <v>160970</v>
      </c>
      <c r="H12" s="48">
        <f t="shared" si="0"/>
        <v>1765970</v>
      </c>
      <c r="I12" s="46">
        <f t="shared" si="1"/>
        <v>1236179</v>
      </c>
      <c r="K12" s="45"/>
    </row>
    <row r="13" spans="1:11" ht="21" x14ac:dyDescent="0.35">
      <c r="A13" s="37">
        <v>6</v>
      </c>
      <c r="B13" s="37" t="s">
        <v>10</v>
      </c>
      <c r="C13" s="37">
        <v>10</v>
      </c>
      <c r="D13" s="46">
        <v>697700</v>
      </c>
      <c r="E13" s="46">
        <v>1000000</v>
      </c>
      <c r="F13" s="47">
        <v>1472000</v>
      </c>
      <c r="G13" s="47">
        <v>230494</v>
      </c>
      <c r="H13" s="48">
        <f t="shared" si="0"/>
        <v>3400194</v>
      </c>
      <c r="I13" s="46">
        <f t="shared" si="1"/>
        <v>2380135.7999999998</v>
      </c>
      <c r="K13" s="45"/>
    </row>
    <row r="14" spans="1:11" ht="21" x14ac:dyDescent="0.35">
      <c r="A14" s="40">
        <v>7</v>
      </c>
      <c r="B14" s="40" t="s">
        <v>24</v>
      </c>
      <c r="C14" s="40"/>
      <c r="D14" s="49" t="s">
        <v>25</v>
      </c>
      <c r="E14" s="40" t="s">
        <v>25</v>
      </c>
      <c r="F14" s="49" t="s">
        <v>25</v>
      </c>
      <c r="G14" s="50">
        <v>719620</v>
      </c>
      <c r="H14" s="51">
        <v>719620</v>
      </c>
      <c r="I14" s="49">
        <f t="shared" si="1"/>
        <v>503734</v>
      </c>
    </row>
    <row r="15" spans="1:11" ht="21" x14ac:dyDescent="0.35">
      <c r="A15" s="148" t="s">
        <v>14</v>
      </c>
      <c r="B15" s="149"/>
      <c r="C15" s="52">
        <f t="shared" ref="C15:I15" si="2">SUM(C8:C14)</f>
        <v>43</v>
      </c>
      <c r="D15" s="53">
        <f t="shared" si="2"/>
        <v>3000000</v>
      </c>
      <c r="E15" s="54">
        <f t="shared" si="2"/>
        <v>6000000</v>
      </c>
      <c r="F15" s="55">
        <f t="shared" si="2"/>
        <v>6000000</v>
      </c>
      <c r="G15" s="55">
        <f t="shared" si="2"/>
        <v>1926984</v>
      </c>
      <c r="H15" s="56">
        <f t="shared" si="2"/>
        <v>16926984</v>
      </c>
      <c r="I15" s="57">
        <f t="shared" si="2"/>
        <v>11848888.800000001</v>
      </c>
    </row>
    <row r="16" spans="1:11" ht="21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ht="2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ht="21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ht="2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ht="21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ht="21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ht="21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ht="21" x14ac:dyDescent="0.35">
      <c r="A23" s="1"/>
      <c r="B23" s="1"/>
      <c r="C23" s="1"/>
      <c r="D23" s="1"/>
      <c r="E23" s="1"/>
      <c r="F23" s="1"/>
      <c r="G23" s="1"/>
      <c r="H23" s="1"/>
      <c r="I23" s="1"/>
    </row>
  </sheetData>
  <mergeCells count="9">
    <mergeCell ref="E5:F5"/>
    <mergeCell ref="A15:B15"/>
    <mergeCell ref="A2:I2"/>
    <mergeCell ref="A3:I3"/>
    <mergeCell ref="A5:A7"/>
    <mergeCell ref="B5:B7"/>
    <mergeCell ref="C5:C7"/>
    <mergeCell ref="H5:H7"/>
    <mergeCell ref="G5:G7"/>
  </mergeCells>
  <pageMargins left="0.43" right="0.19685039370078741" top="0.74803149606299213" bottom="0.74803149606299213" header="0.31496062992125984" footer="0.31496062992125984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4" workbookViewId="0">
      <selection activeCell="F5" sqref="F5"/>
    </sheetView>
  </sheetViews>
  <sheetFormatPr defaultRowHeight="14.25" x14ac:dyDescent="0.2"/>
  <cols>
    <col min="1" max="1" width="12.375" customWidth="1"/>
    <col min="2" max="2" width="22" customWidth="1"/>
    <col min="3" max="3" width="19.375" customWidth="1"/>
    <col min="4" max="4" width="25.25" customWidth="1"/>
    <col min="5" max="5" width="21.5" customWidth="1"/>
    <col min="6" max="6" width="28.875" customWidth="1"/>
  </cols>
  <sheetData>
    <row r="1" spans="1:6" x14ac:dyDescent="0.2">
      <c r="A1" t="s">
        <v>89</v>
      </c>
    </row>
    <row r="3" spans="1:6" ht="166.5" customHeight="1" x14ac:dyDescent="0.2">
      <c r="A3" s="88" t="s">
        <v>3</v>
      </c>
      <c r="B3" s="115" t="s">
        <v>90</v>
      </c>
      <c r="C3" s="115" t="s">
        <v>92</v>
      </c>
      <c r="D3" s="115" t="s">
        <v>102</v>
      </c>
      <c r="E3" s="115" t="s">
        <v>113</v>
      </c>
      <c r="F3" s="88" t="s">
        <v>114</v>
      </c>
    </row>
    <row r="4" spans="1:6" ht="45" customHeight="1" x14ac:dyDescent="0.2">
      <c r="A4" s="112" t="s">
        <v>10</v>
      </c>
      <c r="B4" s="88" t="s">
        <v>91</v>
      </c>
      <c r="C4" s="88" t="s">
        <v>99</v>
      </c>
      <c r="D4" s="88" t="s">
        <v>100</v>
      </c>
      <c r="E4" s="88" t="s">
        <v>101</v>
      </c>
      <c r="F4" s="59" t="s">
        <v>115</v>
      </c>
    </row>
    <row r="5" spans="1:6" ht="40.5" customHeight="1" x14ac:dyDescent="0.2">
      <c r="A5" s="113" t="s">
        <v>7</v>
      </c>
      <c r="B5" s="88" t="s">
        <v>93</v>
      </c>
      <c r="C5" s="88" t="s">
        <v>103</v>
      </c>
      <c r="D5" s="88" t="s">
        <v>108</v>
      </c>
      <c r="E5" s="88" t="s">
        <v>101</v>
      </c>
      <c r="F5" s="59" t="s">
        <v>115</v>
      </c>
    </row>
    <row r="6" spans="1:6" ht="40.5" customHeight="1" x14ac:dyDescent="0.2">
      <c r="A6" s="113" t="s">
        <v>6</v>
      </c>
      <c r="B6" s="88" t="s">
        <v>94</v>
      </c>
      <c r="C6" s="88" t="s">
        <v>104</v>
      </c>
      <c r="D6" s="88" t="s">
        <v>109</v>
      </c>
      <c r="E6" s="88" t="s">
        <v>101</v>
      </c>
      <c r="F6" s="59" t="s">
        <v>115</v>
      </c>
    </row>
    <row r="7" spans="1:6" ht="40.5" customHeight="1" x14ac:dyDescent="0.2">
      <c r="A7" s="112" t="s">
        <v>5</v>
      </c>
      <c r="B7" s="88" t="s">
        <v>95</v>
      </c>
      <c r="C7" s="88" t="s">
        <v>105</v>
      </c>
      <c r="D7" s="88" t="s">
        <v>110</v>
      </c>
      <c r="E7" s="88" t="s">
        <v>101</v>
      </c>
      <c r="F7" s="59" t="s">
        <v>115</v>
      </c>
    </row>
    <row r="8" spans="1:6" ht="40.5" customHeight="1" x14ac:dyDescent="0.2">
      <c r="A8" s="112" t="s">
        <v>8</v>
      </c>
      <c r="B8" s="88" t="s">
        <v>96</v>
      </c>
      <c r="C8" s="88" t="s">
        <v>106</v>
      </c>
      <c r="D8" s="88" t="s">
        <v>111</v>
      </c>
      <c r="E8" s="88" t="s">
        <v>101</v>
      </c>
      <c r="F8" s="59" t="s">
        <v>115</v>
      </c>
    </row>
    <row r="9" spans="1:6" ht="40.5" customHeight="1" x14ac:dyDescent="0.2">
      <c r="A9" s="112" t="s">
        <v>9</v>
      </c>
      <c r="B9" s="88" t="s">
        <v>97</v>
      </c>
      <c r="C9" s="88" t="s">
        <v>107</v>
      </c>
      <c r="D9" s="88" t="s">
        <v>112</v>
      </c>
      <c r="E9" s="88" t="s">
        <v>101</v>
      </c>
      <c r="F9" s="59" t="s">
        <v>115</v>
      </c>
    </row>
    <row r="10" spans="1:6" ht="21" customHeight="1" x14ac:dyDescent="0.2">
      <c r="A10" s="114" t="s">
        <v>14</v>
      </c>
      <c r="B10" s="88" t="s">
        <v>98</v>
      </c>
      <c r="C10" s="61"/>
      <c r="D10" s="61"/>
      <c r="E10" s="61"/>
      <c r="F10" s="59"/>
    </row>
  </sheetData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workbookViewId="0">
      <selection activeCell="B8" sqref="B8"/>
    </sheetView>
  </sheetViews>
  <sheetFormatPr defaultRowHeight="15" x14ac:dyDescent="0.25"/>
  <cols>
    <col min="1" max="1" width="38.625" style="32" customWidth="1"/>
    <col min="2" max="2" width="38.625" style="129" customWidth="1"/>
    <col min="3" max="3" width="9" style="32"/>
    <col min="4" max="4" width="10.5" style="32" customWidth="1"/>
    <col min="5" max="16384" width="9" style="32"/>
  </cols>
  <sheetData>
    <row r="2" spans="1:2" ht="21" x14ac:dyDescent="0.35">
      <c r="A2" s="2" t="s">
        <v>67</v>
      </c>
    </row>
    <row r="4" spans="1:2" ht="121.5" customHeight="1" x14ac:dyDescent="0.25">
      <c r="A4" s="33" t="s">
        <v>3</v>
      </c>
      <c r="B4" s="130" t="s">
        <v>49</v>
      </c>
    </row>
    <row r="5" spans="1:2" ht="21" x14ac:dyDescent="0.25">
      <c r="A5" s="33"/>
      <c r="B5" s="130"/>
    </row>
    <row r="6" spans="1:2" ht="21" x14ac:dyDescent="0.25">
      <c r="A6" s="34" t="s">
        <v>5</v>
      </c>
      <c r="B6" s="131">
        <v>12240</v>
      </c>
    </row>
    <row r="7" spans="1:2" ht="21" x14ac:dyDescent="0.25">
      <c r="A7" s="34" t="s">
        <v>6</v>
      </c>
      <c r="B7" s="131">
        <v>8067</v>
      </c>
    </row>
    <row r="8" spans="1:2" ht="21" x14ac:dyDescent="0.25">
      <c r="A8" s="34" t="s">
        <v>7</v>
      </c>
      <c r="B8" s="131">
        <v>6329</v>
      </c>
    </row>
    <row r="9" spans="1:2" ht="21" x14ac:dyDescent="0.25">
      <c r="A9" s="34" t="s">
        <v>8</v>
      </c>
      <c r="B9" s="131">
        <v>6311</v>
      </c>
    </row>
    <row r="10" spans="1:2" ht="21" x14ac:dyDescent="0.25">
      <c r="A10" s="34" t="s">
        <v>9</v>
      </c>
      <c r="B10" s="131">
        <v>3871</v>
      </c>
    </row>
    <row r="11" spans="1:2" ht="21" x14ac:dyDescent="0.25">
      <c r="A11" s="34" t="s">
        <v>10</v>
      </c>
      <c r="B11" s="131">
        <v>13710</v>
      </c>
    </row>
    <row r="12" spans="1:2" ht="21" x14ac:dyDescent="0.35">
      <c r="A12" s="22"/>
      <c r="B12" s="131">
        <f>SUM(B6:B11)</f>
        <v>50528</v>
      </c>
    </row>
    <row r="13" spans="1:2" ht="21" x14ac:dyDescent="0.35">
      <c r="A13" s="22"/>
      <c r="B13" s="131"/>
    </row>
    <row r="14" spans="1:2" ht="21" x14ac:dyDescent="0.35">
      <c r="A14" s="22"/>
      <c r="B14" s="131"/>
    </row>
    <row r="15" spans="1:2" ht="21" x14ac:dyDescent="0.35">
      <c r="A15" s="22"/>
      <c r="B15" s="132"/>
    </row>
    <row r="16" spans="1:2" ht="21" x14ac:dyDescent="0.35">
      <c r="A16" s="119" t="s">
        <v>50</v>
      </c>
      <c r="B16" s="131">
        <v>50528</v>
      </c>
    </row>
  </sheetData>
  <pageMargins left="0.31496062992125984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ตัวชี้วัดที่ 1</vt:lpstr>
      <vt:lpstr>ตัวชี้วัดที่ 2</vt:lpstr>
      <vt:lpstr>ตัวชี้วัดที่3</vt:lpstr>
      <vt:lpstr>ตัวชี้วัดที่ 4</vt:lpstr>
      <vt:lpstr>ตัวชี้วัดที่ 5 </vt:lpstr>
      <vt:lpstr>ตัวชี้วัดที่ 6</vt:lpstr>
      <vt:lpstr>ตัวชี้วัดที่ 7</vt:lpstr>
      <vt:lpstr>ตัวชี้วัดที่ 8</vt:lpstr>
      <vt:lpstr>ตัวชี้วัดที่ 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2018-03-13T07:09:30Z</cp:lastPrinted>
  <dcterms:created xsi:type="dcterms:W3CDTF">2018-01-17T08:45:53Z</dcterms:created>
  <dcterms:modified xsi:type="dcterms:W3CDTF">2018-03-13T08:49:55Z</dcterms:modified>
</cp:coreProperties>
</file>